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2020" sheetId="2" r:id="rId1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59" i="2" l="1"/>
  <c r="Q59" i="2" l="1"/>
  <c r="P59" i="2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I51" i="2"/>
  <c r="I50" i="2"/>
  <c r="I49" i="2"/>
  <c r="I48" i="2"/>
  <c r="I47" i="2"/>
  <c r="I46" i="2"/>
  <c r="I45" i="2"/>
  <c r="I43" i="2"/>
  <c r="I42" i="2"/>
  <c r="I41" i="2"/>
  <c r="I40" i="2"/>
  <c r="I39" i="2"/>
  <c r="I38" i="2"/>
  <c r="I37" i="2"/>
  <c r="I36" i="2"/>
  <c r="I35" i="2"/>
  <c r="I34" i="2"/>
  <c r="I33" i="2"/>
  <c r="I31" i="2"/>
  <c r="I30" i="2"/>
  <c r="I29" i="2"/>
  <c r="I28" i="2"/>
  <c r="I27" i="2"/>
  <c r="I26" i="2"/>
  <c r="I25" i="2"/>
  <c r="I24" i="2"/>
  <c r="I23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/>
  <c r="I14" i="2"/>
  <c r="T12" i="2"/>
  <c r="S12" i="2"/>
  <c r="M12" i="2"/>
  <c r="L12" i="2"/>
  <c r="N12" i="2" s="1"/>
  <c r="I12" i="2"/>
  <c r="T59" i="2" l="1"/>
  <c r="N59" i="2"/>
  <c r="M59" i="2"/>
  <c r="S59" i="2"/>
</calcChain>
</file>

<file path=xl/comments1.xml><?xml version="1.0" encoding="utf-8"?>
<comments xmlns="http://schemas.openxmlformats.org/spreadsheetml/2006/main">
  <authors>
    <author>Autor</author>
  </authors>
  <commentLis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<sst xmlns="http://schemas.openxmlformats.org/spreadsheetml/2006/main" count="180" uniqueCount="114">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</sst>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0" fontId="10" fillId="0" borderId="0"/>
  </cellStyleXfs>
  <cellXfs count="253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6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26" xfId="1" applyFont="1" applyBorder="1" applyAlignment="1">
      <alignment horizontal="justify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3" fillId="0" borderId="58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</cellXfs>
  <cellStyles count="4">
    <cellStyle name="Moneda [0]" xfId="2" builtinId="7"/>
    <cellStyle name="Normal" xfId="0" builtinId="0"/>
    <cellStyle name="Normal 2" xfId="1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topLeftCell="A4" zoomScale="60" zoomScaleNormal="60" workbookViewId="0">
      <selection activeCell="P33" sqref="P33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27" t="s">
        <v>0</v>
      </c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</row>
    <row r="3" spans="2:22" ht="20.100000000000001" customHeight="1" x14ac:dyDescent="0.2">
      <c r="B3" s="227" t="s">
        <v>1</v>
      </c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</row>
    <row r="4" spans="2:22" ht="44.25" customHeight="1" x14ac:dyDescent="0.2">
      <c r="B4" s="227" t="s">
        <v>109</v>
      </c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43921</v>
      </c>
      <c r="D8" s="228" t="s">
        <v>4</v>
      </c>
      <c r="E8" s="229"/>
      <c r="F8" s="229"/>
      <c r="G8" s="229"/>
      <c r="H8" s="229"/>
      <c r="I8" s="229"/>
      <c r="J8" s="229"/>
      <c r="K8" s="230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31" t="s">
        <v>5</v>
      </c>
      <c r="C9" s="234" t="s">
        <v>6</v>
      </c>
      <c r="D9" s="237" t="s">
        <v>7</v>
      </c>
      <c r="E9" s="240" t="s">
        <v>8</v>
      </c>
      <c r="F9" s="240"/>
      <c r="G9" s="240" t="s">
        <v>9</v>
      </c>
      <c r="H9" s="240"/>
      <c r="I9" s="240"/>
      <c r="J9" s="240"/>
      <c r="K9" s="242"/>
      <c r="L9" s="7"/>
      <c r="M9" s="237" t="s">
        <v>10</v>
      </c>
      <c r="N9" s="243"/>
      <c r="O9" s="244" t="s">
        <v>11</v>
      </c>
      <c r="P9" s="245"/>
      <c r="Q9" s="245"/>
      <c r="R9" s="245"/>
      <c r="S9" s="245"/>
      <c r="T9" s="246"/>
      <c r="V9" s="206" t="s">
        <v>110</v>
      </c>
    </row>
    <row r="10" spans="2:22" ht="17.100000000000001" customHeight="1" x14ac:dyDescent="0.2">
      <c r="B10" s="232"/>
      <c r="C10" s="235"/>
      <c r="D10" s="238"/>
      <c r="E10" s="241"/>
      <c r="F10" s="241"/>
      <c r="G10" s="241" t="s">
        <v>12</v>
      </c>
      <c r="H10" s="251" t="s">
        <v>13</v>
      </c>
      <c r="I10" s="251" t="s">
        <v>14</v>
      </c>
      <c r="J10" s="204" t="s">
        <v>15</v>
      </c>
      <c r="K10" s="225" t="s">
        <v>16</v>
      </c>
      <c r="L10" s="8"/>
      <c r="M10" s="220" t="s">
        <v>17</v>
      </c>
      <c r="N10" s="222" t="s">
        <v>18</v>
      </c>
      <c r="O10" s="247"/>
      <c r="P10" s="248"/>
      <c r="Q10" s="248"/>
      <c r="R10" s="248"/>
      <c r="S10" s="248"/>
      <c r="T10" s="249"/>
      <c r="V10" s="207"/>
    </row>
    <row r="11" spans="2:22" ht="60.75" customHeight="1" thickBot="1" x14ac:dyDescent="0.25">
      <c r="B11" s="233"/>
      <c r="C11" s="236"/>
      <c r="D11" s="239"/>
      <c r="E11" s="154" t="s">
        <v>19</v>
      </c>
      <c r="F11" s="154" t="s">
        <v>20</v>
      </c>
      <c r="G11" s="250"/>
      <c r="H11" s="252"/>
      <c r="I11" s="252"/>
      <c r="J11" s="205"/>
      <c r="K11" s="226"/>
      <c r="L11" s="9"/>
      <c r="M11" s="221"/>
      <c r="N11" s="223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08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1.25</v>
      </c>
      <c r="N12" s="17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09" t="s">
        <v>32</v>
      </c>
      <c r="C14" s="211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1.25</v>
      </c>
      <c r="N14" s="17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10"/>
      <c r="C15" s="212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1.25</v>
      </c>
      <c r="N15" s="171">
        <f t="shared" ref="N15:N58" si="4">IF(J15=0," -",IF(L15&gt;100%,100%,L15))</f>
        <v>1</v>
      </c>
      <c r="O15" s="18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1.25</v>
      </c>
      <c r="N17" s="17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09" t="s">
        <v>43</v>
      </c>
      <c r="C19" s="216" t="s">
        <v>44</v>
      </c>
      <c r="D19" s="201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1.25</v>
      </c>
      <c r="N19" s="17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13"/>
      <c r="C20" s="214"/>
      <c r="D20" s="202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1.25</v>
      </c>
      <c r="N20" s="17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13"/>
      <c r="C21" s="214"/>
      <c r="D21" s="202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1.25</v>
      </c>
      <c r="N21" s="17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x14ac:dyDescent="0.2">
      <c r="B22" s="213"/>
      <c r="C22" s="214"/>
      <c r="D22" s="202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28</v>
      </c>
      <c r="L22" s="60">
        <v>0.5490196078431373</v>
      </c>
      <c r="M22" s="61">
        <v>0.5027932960893855</v>
      </c>
      <c r="N22" s="174">
        <v>0.5490196078431373</v>
      </c>
      <c r="O22" s="63" t="s">
        <v>51</v>
      </c>
      <c r="P22" s="189">
        <v>288657.20049999998</v>
      </c>
      <c r="Q22" s="189">
        <v>0</v>
      </c>
      <c r="R22" s="189"/>
      <c r="S22" s="65">
        <v>0</v>
      </c>
      <c r="T22" s="62" t="s">
        <v>38</v>
      </c>
      <c r="V22" s="146" t="s">
        <v>111</v>
      </c>
    </row>
    <row r="23" spans="2:22" ht="94.5" customHeight="1" thickBot="1" x14ac:dyDescent="0.25">
      <c r="B23" s="213"/>
      <c r="C23" s="214"/>
      <c r="D23" s="203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0</v>
      </c>
      <c r="L23" s="140">
        <v>0</v>
      </c>
      <c r="M23" s="110">
        <v>0.5027932960893855</v>
      </c>
      <c r="N23" s="175">
        <v>0</v>
      </c>
      <c r="O23" s="141" t="s">
        <v>53</v>
      </c>
      <c r="P23" s="190">
        <v>153500</v>
      </c>
      <c r="Q23" s="190">
        <v>90894.225250000003</v>
      </c>
      <c r="R23" s="190">
        <v>43.839462249999997</v>
      </c>
      <c r="S23" s="76">
        <v>0.59214478990228014</v>
      </c>
      <c r="T23" s="77">
        <v>4.8231295364938482E-4</v>
      </c>
      <c r="V23" s="146" t="s">
        <v>112</v>
      </c>
    </row>
    <row r="24" spans="2:22" ht="45.75" hidden="1" thickBot="1" x14ac:dyDescent="0.25">
      <c r="B24" s="213"/>
      <c r="C24" s="214"/>
      <c r="D24" s="201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v>1</v>
      </c>
      <c r="M24" s="107">
        <v>1.25</v>
      </c>
      <c r="N24" s="172">
        <v>1</v>
      </c>
      <c r="O24" s="182" t="s">
        <v>56</v>
      </c>
      <c r="P24" s="37"/>
      <c r="Q24" s="37"/>
      <c r="R24" s="37"/>
      <c r="S24" s="83" t="s">
        <v>38</v>
      </c>
      <c r="T24" s="84" t="s">
        <v>38</v>
      </c>
      <c r="V24" s="149"/>
    </row>
    <row r="25" spans="2:22" ht="45.75" hidden="1" thickBot="1" x14ac:dyDescent="0.25">
      <c r="B25" s="213"/>
      <c r="C25" s="214"/>
      <c r="D25" s="202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v>1</v>
      </c>
      <c r="M25" s="121">
        <v>1.25</v>
      </c>
      <c r="N25" s="174">
        <v>1</v>
      </c>
      <c r="O25" s="183" t="s">
        <v>56</v>
      </c>
      <c r="P25" s="58"/>
      <c r="Q25" s="58"/>
      <c r="R25" s="64"/>
      <c r="S25" s="65" t="s">
        <v>38</v>
      </c>
      <c r="T25" s="62" t="s">
        <v>38</v>
      </c>
      <c r="V25" s="149"/>
    </row>
    <row r="26" spans="2:22" ht="60.75" hidden="1" thickBot="1" x14ac:dyDescent="0.25">
      <c r="B26" s="213"/>
      <c r="C26" s="214"/>
      <c r="D26" s="202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v>1</v>
      </c>
      <c r="M26" s="121">
        <v>1.25</v>
      </c>
      <c r="N26" s="174">
        <v>1</v>
      </c>
      <c r="O26" s="183" t="s">
        <v>59</v>
      </c>
      <c r="P26" s="58"/>
      <c r="Q26" s="58"/>
      <c r="R26" s="64"/>
      <c r="S26" s="65" t="s">
        <v>38</v>
      </c>
      <c r="T26" s="62" t="s">
        <v>38</v>
      </c>
      <c r="V26" s="149"/>
    </row>
    <row r="27" spans="2:22" ht="75.75" hidden="1" thickBot="1" x14ac:dyDescent="0.25">
      <c r="B27" s="213"/>
      <c r="C27" s="214"/>
      <c r="D27" s="202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v>1</v>
      </c>
      <c r="M27" s="61">
        <v>1.25</v>
      </c>
      <c r="N27" s="174">
        <v>1</v>
      </c>
      <c r="O27" s="63" t="s">
        <v>61</v>
      </c>
      <c r="P27" s="64"/>
      <c r="Q27" s="64"/>
      <c r="R27" s="64"/>
      <c r="S27" s="65" t="s">
        <v>38</v>
      </c>
      <c r="T27" s="62" t="s">
        <v>38</v>
      </c>
      <c r="V27" s="149"/>
    </row>
    <row r="28" spans="2:22" ht="60.75" hidden="1" thickBot="1" x14ac:dyDescent="0.25">
      <c r="B28" s="213"/>
      <c r="C28" s="214"/>
      <c r="D28" s="203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v>1</v>
      </c>
      <c r="M28" s="93">
        <v>1.25</v>
      </c>
      <c r="N28" s="176">
        <v>1</v>
      </c>
      <c r="O28" s="184" t="s">
        <v>61</v>
      </c>
      <c r="P28" s="94"/>
      <c r="Q28" s="94"/>
      <c r="R28" s="94"/>
      <c r="S28" s="95" t="s">
        <v>38</v>
      </c>
      <c r="T28" s="96" t="s">
        <v>38</v>
      </c>
      <c r="V28" s="149"/>
    </row>
    <row r="29" spans="2:22" ht="45.75" hidden="1" thickBot="1" x14ac:dyDescent="0.25">
      <c r="B29" s="213"/>
      <c r="C29" s="214"/>
      <c r="D29" s="201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v>1</v>
      </c>
      <c r="M29" s="50">
        <v>1.25</v>
      </c>
      <c r="N29" s="172">
        <v>1</v>
      </c>
      <c r="O29" s="51" t="s">
        <v>65</v>
      </c>
      <c r="P29" s="53"/>
      <c r="Q29" s="53"/>
      <c r="R29" s="53"/>
      <c r="S29" s="54" t="s">
        <v>38</v>
      </c>
      <c r="T29" s="55" t="s">
        <v>38</v>
      </c>
      <c r="V29" s="149"/>
    </row>
    <row r="30" spans="2:22" ht="75.75" hidden="1" thickBot="1" x14ac:dyDescent="0.25">
      <c r="B30" s="213"/>
      <c r="C30" s="214"/>
      <c r="D30" s="202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v>0</v>
      </c>
      <c r="M30" s="61">
        <v>1.25</v>
      </c>
      <c r="N30" s="173">
        <v>0</v>
      </c>
      <c r="O30" s="63" t="s">
        <v>65</v>
      </c>
      <c r="P30" s="64"/>
      <c r="Q30" s="64"/>
      <c r="R30" s="64"/>
      <c r="S30" s="65" t="s">
        <v>38</v>
      </c>
      <c r="T30" s="62" t="s">
        <v>38</v>
      </c>
      <c r="V30" s="149"/>
    </row>
    <row r="31" spans="2:22" ht="75.75" hidden="1" thickBot="1" x14ac:dyDescent="0.25">
      <c r="B31" s="213"/>
      <c r="C31" s="215"/>
      <c r="D31" s="203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v>#DIV/0!</v>
      </c>
      <c r="M31" s="93">
        <v>1.25</v>
      </c>
      <c r="N31" s="177" t="s">
        <v>38</v>
      </c>
      <c r="O31" s="74" t="s">
        <v>51</v>
      </c>
      <c r="P31" s="75"/>
      <c r="Q31" s="75"/>
      <c r="R31" s="75"/>
      <c r="S31" s="76" t="s">
        <v>38</v>
      </c>
      <c r="T31" s="77" t="s">
        <v>38</v>
      </c>
      <c r="V31" s="150"/>
    </row>
    <row r="32" spans="2:22" ht="12.95" customHeight="1" thickBot="1" x14ac:dyDescent="0.25">
      <c r="B32" s="213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185"/>
      <c r="P32" s="98"/>
      <c r="Q32" s="98"/>
      <c r="R32" s="98"/>
      <c r="S32" s="100"/>
      <c r="T32" s="101"/>
      <c r="V32" s="151"/>
    </row>
    <row r="33" spans="2:23" ht="60.75" thickBot="1" x14ac:dyDescent="0.25">
      <c r="B33" s="213"/>
      <c r="C33" s="217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47</v>
      </c>
      <c r="L33" s="102">
        <v>7.8333333333333338E-2</v>
      </c>
      <c r="M33" s="103">
        <v>0.5027932960893855</v>
      </c>
      <c r="N33" s="178">
        <v>7.8333333333333338E-2</v>
      </c>
      <c r="O33" s="186" t="s">
        <v>71</v>
      </c>
      <c r="P33" s="191">
        <v>153500</v>
      </c>
      <c r="Q33" s="191">
        <v>90894.225250000003</v>
      </c>
      <c r="R33" s="191">
        <v>43.839462249999997</v>
      </c>
      <c r="S33" s="104">
        <v>0.59214478990228014</v>
      </c>
      <c r="T33" s="105">
        <v>4.8231295364938482E-4</v>
      </c>
      <c r="V33" s="152" t="s">
        <v>112</v>
      </c>
    </row>
    <row r="34" spans="2:23" ht="45" x14ac:dyDescent="0.2">
      <c r="B34" s="213"/>
      <c r="C34" s="214"/>
      <c r="D34" s="218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6</v>
      </c>
      <c r="L34" s="106">
        <v>1.2</v>
      </c>
      <c r="M34" s="107">
        <v>0.5027932960893855</v>
      </c>
      <c r="N34" s="172">
        <v>1</v>
      </c>
      <c r="O34" s="108" t="s">
        <v>74</v>
      </c>
      <c r="P34" s="192">
        <v>153500</v>
      </c>
      <c r="Q34" s="192">
        <v>90894.225250000003</v>
      </c>
      <c r="R34" s="192">
        <v>43.839462249999997</v>
      </c>
      <c r="S34" s="54">
        <v>0.59214478990228014</v>
      </c>
      <c r="T34" s="55">
        <v>4.8231295364938482E-4</v>
      </c>
      <c r="V34" s="146" t="s">
        <v>112</v>
      </c>
    </row>
    <row r="35" spans="2:23" ht="87" customHeight="1" thickBot="1" x14ac:dyDescent="0.25">
      <c r="B35" s="213"/>
      <c r="C35" s="214"/>
      <c r="D35" s="219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32</v>
      </c>
      <c r="L35" s="109">
        <v>0.32</v>
      </c>
      <c r="M35" s="110">
        <v>0.5027932960893855</v>
      </c>
      <c r="N35" s="175">
        <v>0.32</v>
      </c>
      <c r="O35" s="111" t="s">
        <v>74</v>
      </c>
      <c r="P35" s="193">
        <v>153500</v>
      </c>
      <c r="Q35" s="193">
        <v>90894.225250000003</v>
      </c>
      <c r="R35" s="193">
        <v>43.839462249999997</v>
      </c>
      <c r="S35" s="95">
        <v>0.59214478990228014</v>
      </c>
      <c r="T35" s="96">
        <v>4.8231295364938482E-4</v>
      </c>
      <c r="V35" s="146" t="s">
        <v>112</v>
      </c>
    </row>
    <row r="36" spans="2:23" ht="45.75" thickBot="1" x14ac:dyDescent="0.25">
      <c r="B36" s="213"/>
      <c r="C36" s="214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514</v>
      </c>
      <c r="L36" s="113">
        <v>0.28555555555555556</v>
      </c>
      <c r="M36" s="114">
        <v>0.5027932960893855</v>
      </c>
      <c r="N36" s="179">
        <v>0.28555555555555556</v>
      </c>
      <c r="O36" s="187" t="s">
        <v>38</v>
      </c>
      <c r="P36" s="194">
        <v>288657.20049999998</v>
      </c>
      <c r="Q36" s="194">
        <v>0</v>
      </c>
      <c r="R36" s="194"/>
      <c r="S36" s="22">
        <v>0</v>
      </c>
      <c r="T36" s="20" t="s">
        <v>38</v>
      </c>
      <c r="V36" s="146" t="s">
        <v>111</v>
      </c>
    </row>
    <row r="37" spans="2:23" ht="30.75" hidden="1" thickBot="1" x14ac:dyDescent="0.25">
      <c r="B37" s="213"/>
      <c r="C37" s="214"/>
      <c r="D37" s="201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v>0</v>
      </c>
      <c r="M37" s="116">
        <v>1.25</v>
      </c>
      <c r="N37" s="180">
        <v>0</v>
      </c>
      <c r="O37" s="188">
        <v>0</v>
      </c>
      <c r="P37" s="37"/>
      <c r="Q37" s="37"/>
      <c r="R37" s="37"/>
      <c r="S37" s="83" t="s">
        <v>38</v>
      </c>
      <c r="T37" s="84" t="s">
        <v>38</v>
      </c>
      <c r="V37" s="149"/>
    </row>
    <row r="38" spans="2:23" ht="90.75" hidden="1" thickBot="1" x14ac:dyDescent="0.25">
      <c r="B38" s="213"/>
      <c r="C38" s="214"/>
      <c r="D38" s="202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v>1</v>
      </c>
      <c r="M38" s="61">
        <v>1.25</v>
      </c>
      <c r="N38" s="174">
        <v>1</v>
      </c>
      <c r="O38" s="63">
        <v>0</v>
      </c>
      <c r="P38" s="64"/>
      <c r="Q38" s="64"/>
      <c r="R38" s="64"/>
      <c r="S38" s="65" t="s">
        <v>38</v>
      </c>
      <c r="T38" s="62" t="s">
        <v>38</v>
      </c>
      <c r="V38" s="149"/>
    </row>
    <row r="39" spans="2:23" ht="75.75" hidden="1" thickBot="1" x14ac:dyDescent="0.25">
      <c r="B39" s="213"/>
      <c r="C39" s="214"/>
      <c r="D39" s="202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v>1</v>
      </c>
      <c r="M39" s="61">
        <v>1.25</v>
      </c>
      <c r="N39" s="174">
        <v>1</v>
      </c>
      <c r="O39" s="63">
        <v>0</v>
      </c>
      <c r="P39" s="64"/>
      <c r="Q39" s="64"/>
      <c r="R39" s="64"/>
      <c r="S39" s="65" t="s">
        <v>38</v>
      </c>
      <c r="T39" s="62" t="s">
        <v>38</v>
      </c>
      <c r="V39" s="149"/>
    </row>
    <row r="40" spans="2:23" ht="45.75" hidden="1" thickBot="1" x14ac:dyDescent="0.25">
      <c r="B40" s="213"/>
      <c r="C40" s="214"/>
      <c r="D40" s="202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v>1</v>
      </c>
      <c r="M40" s="61">
        <v>1.25</v>
      </c>
      <c r="N40" s="174">
        <v>1</v>
      </c>
      <c r="O40" s="63" t="s">
        <v>51</v>
      </c>
      <c r="P40" s="64"/>
      <c r="Q40" s="64"/>
      <c r="R40" s="64"/>
      <c r="S40" s="65" t="s">
        <v>38</v>
      </c>
      <c r="T40" s="62" t="s">
        <v>38</v>
      </c>
      <c r="V40" s="149"/>
    </row>
    <row r="41" spans="2:23" ht="101.25" hidden="1" customHeight="1" x14ac:dyDescent="0.2">
      <c r="B41" s="213"/>
      <c r="C41" s="214"/>
      <c r="D41" s="202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v>76</v>
      </c>
      <c r="L41" s="60">
        <v>3.8</v>
      </c>
      <c r="M41" s="61">
        <v>1.25</v>
      </c>
      <c r="N41" s="174">
        <v>1</v>
      </c>
      <c r="O41" s="63">
        <v>0</v>
      </c>
      <c r="P41" s="64"/>
      <c r="Q41" s="64"/>
      <c r="R41" s="64"/>
      <c r="S41" s="65" t="s">
        <v>38</v>
      </c>
      <c r="T41" s="62" t="s">
        <v>38</v>
      </c>
      <c r="V41" s="149"/>
    </row>
    <row r="42" spans="2:23" ht="45.75" hidden="1" thickBot="1" x14ac:dyDescent="0.25">
      <c r="B42" s="213"/>
      <c r="C42" s="214"/>
      <c r="D42" s="203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v>0</v>
      </c>
      <c r="M42" s="73">
        <v>1.25</v>
      </c>
      <c r="N42" s="175">
        <v>0</v>
      </c>
      <c r="O42" s="184" t="s">
        <v>51</v>
      </c>
      <c r="P42" s="94"/>
      <c r="Q42" s="94"/>
      <c r="R42" s="94"/>
      <c r="S42" s="95" t="s">
        <v>38</v>
      </c>
      <c r="T42" s="96" t="s">
        <v>38</v>
      </c>
      <c r="V42" s="149"/>
    </row>
    <row r="43" spans="2:23" ht="60.75" hidden="1" thickBot="1" x14ac:dyDescent="0.25">
      <c r="B43" s="213"/>
      <c r="C43" s="215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v>0.7</v>
      </c>
      <c r="M43" s="19">
        <v>1.25</v>
      </c>
      <c r="N43" s="175">
        <v>0.7</v>
      </c>
      <c r="O43" s="35" t="s">
        <v>87</v>
      </c>
      <c r="P43" s="15"/>
      <c r="Q43" s="15"/>
      <c r="R43" s="21"/>
      <c r="S43" s="22" t="s">
        <v>38</v>
      </c>
      <c r="T43" s="20" t="s">
        <v>38</v>
      </c>
      <c r="V43" s="150"/>
    </row>
    <row r="44" spans="2:23" ht="12.95" customHeight="1" thickBot="1" x14ac:dyDescent="0.25">
      <c r="B44" s="213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185"/>
      <c r="P44" s="98"/>
      <c r="Q44" s="98"/>
      <c r="R44" s="98"/>
      <c r="S44" s="100"/>
      <c r="T44" s="101"/>
      <c r="V44" s="151"/>
    </row>
    <row r="45" spans="2:23" ht="30" x14ac:dyDescent="0.2">
      <c r="B45" s="214"/>
      <c r="C45" s="224" t="s">
        <v>88</v>
      </c>
      <c r="D45" s="201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25</v>
      </c>
      <c r="L45" s="119">
        <v>3.125E-2</v>
      </c>
      <c r="M45" s="107">
        <v>0.5027932960893855</v>
      </c>
      <c r="N45" s="172">
        <v>3.125E-2</v>
      </c>
      <c r="O45" s="108" t="s">
        <v>91</v>
      </c>
      <c r="P45" s="192">
        <v>41607.5</v>
      </c>
      <c r="Q45" s="192">
        <v>22437.499749999999</v>
      </c>
      <c r="R45" s="195"/>
      <c r="S45" s="54">
        <v>0.53926575136694099</v>
      </c>
      <c r="T45" s="55" t="s">
        <v>38</v>
      </c>
      <c r="V45" s="148" t="s">
        <v>113</v>
      </c>
    </row>
    <row r="46" spans="2:23" ht="45.75" thickBot="1" x14ac:dyDescent="0.25">
      <c r="B46" s="214"/>
      <c r="C46" s="213"/>
      <c r="D46" s="202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43</v>
      </c>
      <c r="L46" s="120">
        <v>0.11944444444444445</v>
      </c>
      <c r="M46" s="121">
        <v>0.5027932960893855</v>
      </c>
      <c r="N46" s="174">
        <v>0.11944444444444445</v>
      </c>
      <c r="O46" s="183">
        <v>0</v>
      </c>
      <c r="P46" s="189">
        <v>41607.5</v>
      </c>
      <c r="Q46" s="189">
        <v>22437.499749999999</v>
      </c>
      <c r="R46" s="196"/>
      <c r="S46" s="65">
        <v>0.53926575136694099</v>
      </c>
      <c r="T46" s="62" t="s">
        <v>38</v>
      </c>
      <c r="V46" s="149" t="s">
        <v>113</v>
      </c>
    </row>
    <row r="47" spans="2:23" ht="60.75" hidden="1" thickBot="1" x14ac:dyDescent="0.25">
      <c r="B47" s="214"/>
      <c r="C47" s="213"/>
      <c r="D47" s="202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v>0</v>
      </c>
      <c r="M47" s="121">
        <v>1.25</v>
      </c>
      <c r="N47" s="174">
        <v>0</v>
      </c>
      <c r="O47" s="183" t="s">
        <v>51</v>
      </c>
      <c r="P47" s="189"/>
      <c r="Q47" s="189"/>
      <c r="R47" s="196"/>
      <c r="S47" s="65" t="s">
        <v>38</v>
      </c>
      <c r="T47" s="62" t="s">
        <v>38</v>
      </c>
      <c r="V47" s="149" t="s">
        <v>113</v>
      </c>
      <c r="W47" s="139"/>
    </row>
    <row r="48" spans="2:23" ht="60.75" hidden="1" thickBot="1" x14ac:dyDescent="0.25">
      <c r="B48" s="214"/>
      <c r="C48" s="213"/>
      <c r="D48" s="202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v>0</v>
      </c>
      <c r="M48" s="121">
        <v>1.25</v>
      </c>
      <c r="N48" s="174">
        <v>0</v>
      </c>
      <c r="O48" s="183" t="s">
        <v>51</v>
      </c>
      <c r="P48" s="189"/>
      <c r="Q48" s="189"/>
      <c r="R48" s="196"/>
      <c r="S48" s="65" t="s">
        <v>38</v>
      </c>
      <c r="T48" s="62" t="s">
        <v>38</v>
      </c>
      <c r="V48" s="149" t="s">
        <v>113</v>
      </c>
    </row>
    <row r="49" spans="2:22" ht="45.75" hidden="1" thickBot="1" x14ac:dyDescent="0.25">
      <c r="B49" s="214"/>
      <c r="C49" s="213"/>
      <c r="D49" s="203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v>0</v>
      </c>
      <c r="M49" s="123">
        <v>1.25</v>
      </c>
      <c r="N49" s="176">
        <v>0</v>
      </c>
      <c r="O49" s="111" t="s">
        <v>51</v>
      </c>
      <c r="P49" s="193"/>
      <c r="Q49" s="193"/>
      <c r="R49" s="197"/>
      <c r="S49" s="95" t="s">
        <v>38</v>
      </c>
      <c r="T49" s="96" t="s">
        <v>38</v>
      </c>
      <c r="V49" s="149" t="s">
        <v>113</v>
      </c>
    </row>
    <row r="50" spans="2:22" ht="30" x14ac:dyDescent="0.2">
      <c r="B50" s="214"/>
      <c r="C50" s="213"/>
      <c r="D50" s="201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18</v>
      </c>
      <c r="L50" s="119">
        <v>1.7142857142857144E-2</v>
      </c>
      <c r="M50" s="107">
        <v>0.5027932960893855</v>
      </c>
      <c r="N50" s="172">
        <v>1.7142857142857144E-2</v>
      </c>
      <c r="O50" s="108">
        <v>0</v>
      </c>
      <c r="P50" s="192">
        <v>41607.5</v>
      </c>
      <c r="Q50" s="192">
        <v>22437.499749999999</v>
      </c>
      <c r="R50" s="195"/>
      <c r="S50" s="54">
        <v>0.53926575136694099</v>
      </c>
      <c r="T50" s="55" t="s">
        <v>38</v>
      </c>
      <c r="V50" s="149" t="s">
        <v>113</v>
      </c>
    </row>
    <row r="51" spans="2:22" ht="45.75" thickBot="1" x14ac:dyDescent="0.25">
      <c r="B51" s="214"/>
      <c r="C51" s="213"/>
      <c r="D51" s="202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1</v>
      </c>
      <c r="L51" s="120">
        <v>0.01</v>
      </c>
      <c r="M51" s="121">
        <v>0.5027932960893855</v>
      </c>
      <c r="N51" s="174">
        <v>0.01</v>
      </c>
      <c r="O51" s="141">
        <v>0</v>
      </c>
      <c r="P51" s="190">
        <v>41607.5</v>
      </c>
      <c r="Q51" s="190">
        <v>22437.499749999999</v>
      </c>
      <c r="R51" s="198"/>
      <c r="S51" s="76">
        <v>0.53926575136694099</v>
      </c>
      <c r="T51" s="77" t="s">
        <v>38</v>
      </c>
      <c r="V51" s="153" t="s">
        <v>113</v>
      </c>
    </row>
    <row r="52" spans="2:22" ht="30.75" hidden="1" thickBot="1" x14ac:dyDescent="0.25">
      <c r="B52" s="214"/>
      <c r="C52" s="213"/>
      <c r="D52" s="202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1.25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14"/>
      <c r="C53" s="213"/>
      <c r="D53" s="202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1.25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14"/>
      <c r="C54" s="213"/>
      <c r="D54" s="202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1.25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14"/>
      <c r="C55" s="213"/>
      <c r="D55" s="202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1.25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14"/>
      <c r="C56" s="213"/>
      <c r="D56" s="203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1.25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14"/>
      <c r="C57" s="213"/>
      <c r="D57" s="218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1.25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15"/>
      <c r="C58" s="210"/>
      <c r="D58" s="203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1.25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1.0720936419260443</v>
      </c>
      <c r="N59" s="131">
        <f>AVERAGE(N12:N58)</f>
        <v>0.44149321923891499</v>
      </c>
      <c r="P59" s="199">
        <f>+P22+P23+P33+P34+P35+P36+P45+P46+P50+P51</f>
        <v>1357744.4010000001</v>
      </c>
      <c r="Q59" s="200">
        <f>+Q22+Q23+Q33+Q34+Q35+Q36+Q45+Q46+Q50+Q51</f>
        <v>453326.90000000008</v>
      </c>
      <c r="R59" s="200">
        <f>+R22+R23+R33+R34+R35+R36+R45+R46+R50+R51</f>
        <v>175.35784899999999</v>
      </c>
      <c r="S59" s="132">
        <f>IF(P59=0," -",Q59/P59)</f>
        <v>0.33388235640383984</v>
      </c>
      <c r="T59" s="133">
        <f>IF(R59=0," -",IF(Q59=0,100%,R59/Q59))</f>
        <v>3.8682427405035958E-4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sheetProtection algorithmName="SHA-512" hashValue="p+7E5IwokQt1TX1pC9zMi1qWLSSPI/l9bFj8MD0lPZmaPtZl2IkNlcr9I4Tt+vFNBIjbXf8puNA7gRP2J7KVnQ==" saltValue="TjLUyoNlIJYC9WOzwE8WdA==" spinCount="100000" sheet="1" objects="1" scenarios="1"/>
  <mergeCells count="33">
    <mergeCell ref="I10:I11"/>
    <mergeCell ref="D45:D49"/>
    <mergeCell ref="K10:K11"/>
    <mergeCell ref="D57:D58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D50:D56"/>
    <mergeCell ref="J10:J11"/>
    <mergeCell ref="V9:V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M10:M11"/>
    <mergeCell ref="N10:N11"/>
    <mergeCell ref="C45:C58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2020</vt:lpstr>
      <vt:lpstr>'2020'!Área_de_impresión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2020-05-19T23:48:11Z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